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un\documents\kte\kte新优化文章撰写\20230515\"/>
    </mc:Choice>
  </mc:AlternateContent>
  <xr:revisionPtr revIDLastSave="0" documentId="13_ncr:1_{915C7532-9AA6-441B-97A9-AA91FF8EBF59}" xr6:coauthVersionLast="47" xr6:coauthVersionMax="47" xr10:uidLastSave="{00000000-0000-0000-0000-000000000000}"/>
  <bookViews>
    <workbookView xWindow="-19210" yWindow="4810" windowWidth="17310" windowHeight="10890" firstSheet="2" activeTab="5" xr2:uid="{00000000-000D-0000-FFFF-FFFF00000000}"/>
  </bookViews>
  <sheets>
    <sheet name="SheetIndex" sheetId="39" r:id="rId1"/>
    <sheet name="syntax" sheetId="26" r:id="rId2"/>
    <sheet name="exact match" sheetId="27" r:id="rId3"/>
    <sheet name="partial match" sheetId="28" r:id="rId4"/>
    <sheet name="not blank or blank" sheetId="29" r:id="rId5"/>
    <sheet name="texts or numbers only" sheetId="37" r:id="rId6"/>
    <sheet name="numbers greater than less than" sheetId="30" r:id="rId7"/>
    <sheet name="dates greater than less than" sheetId="31" r:id="rId8"/>
    <sheet name="date greater than today" sheetId="32" r:id="rId9"/>
    <sheet name="or" sheetId="33" r:id="rId10"/>
    <sheet name="and" sheetId="34" r:id="rId11"/>
    <sheet name="unique or duplicate" sheetId="35" r:id="rId12"/>
  </sheets>
  <definedNames>
    <definedName name="_xlnm._FilterDatabase" localSheetId="8" hidden="1">'date greater than today'!$A$3:$A$13</definedName>
    <definedName name="Index_Sheet_Kutools">SheetIndex!$A$4</definedName>
    <definedName name="_xlnm.Extract" localSheetId="8">'date greater than today'!$H$3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32" l="1"/>
  <c r="A11" i="32"/>
  <c r="A10" i="32"/>
  <c r="A9" i="32"/>
  <c r="A8" i="32"/>
  <c r="A7" i="32"/>
  <c r="A6" i="32"/>
  <c r="A5" i="32"/>
  <c r="A4" i="32"/>
  <c r="A12" i="32"/>
  <c r="D5" i="32" l="1"/>
  <c r="D6" i="32"/>
  <c r="B5" i="35"/>
  <c r="B6" i="35"/>
  <c r="B7" i="35"/>
  <c r="B8" i="35"/>
  <c r="B9" i="35"/>
  <c r="B10" i="35"/>
  <c r="B11" i="35"/>
  <c r="B12" i="35"/>
  <c r="B13" i="35"/>
  <c r="B4" i="35"/>
  <c r="C9" i="34"/>
  <c r="D5" i="37"/>
  <c r="D4" i="37"/>
  <c r="D5" i="29"/>
  <c r="D4" i="29"/>
  <c r="C9" i="33"/>
  <c r="D4" i="32"/>
  <c r="D6" i="31"/>
  <c r="D5" i="31"/>
  <c r="D4" i="31"/>
  <c r="D9" i="30"/>
  <c r="D8" i="30"/>
  <c r="D7" i="30"/>
  <c r="D6" i="30"/>
  <c r="D5" i="30"/>
  <c r="D4" i="30"/>
  <c r="D9" i="28"/>
  <c r="D8" i="28"/>
  <c r="D7" i="28"/>
  <c r="D6" i="28"/>
  <c r="D5" i="28"/>
  <c r="D4" i="28"/>
  <c r="F6" i="27"/>
  <c r="F5" i="27"/>
  <c r="F4" i="27"/>
  <c r="E4" i="26"/>
  <c r="D4" i="35"/>
  <c r="D7" i="35"/>
</calcChain>
</file>

<file path=xl/sharedStrings.xml><?xml version="1.0" encoding="utf-8"?>
<sst xmlns="http://schemas.openxmlformats.org/spreadsheetml/2006/main" count="176" uniqueCount="110">
  <si>
    <t>Name</t>
  </si>
  <si>
    <t>Lisa</t>
  </si>
  <si>
    <t>Judy</t>
  </si>
  <si>
    <t>Kate</t>
  </si>
  <si>
    <t>Year</t>
  </si>
  <si>
    <t>Lucy</t>
  </si>
  <si>
    <t>Nancy</t>
  </si>
  <si>
    <t>Marry</t>
  </si>
  <si>
    <t>Jim</t>
  </si>
  <si>
    <t>Count</t>
  </si>
  <si>
    <t>Fruit</t>
  </si>
  <si>
    <t>Apple</t>
  </si>
  <si>
    <t>Banana</t>
  </si>
  <si>
    <t>Peach</t>
  </si>
  <si>
    <t>Grape</t>
  </si>
  <si>
    <t>Import Date</t>
  </si>
  <si>
    <t>Criteria</t>
  </si>
  <si>
    <r>
      <t>=COUNTIF(A4:A13,</t>
    </r>
    <r>
      <rPr>
        <i/>
        <sz val="10"/>
        <color theme="5"/>
        <rFont val="等线"/>
        <family val="2"/>
        <scheme val="minor"/>
      </rPr>
      <t>"Apple"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</si>
  <si>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=COUNTIF(B4:B13,</t>
    </r>
    <r>
      <rPr>
        <i/>
        <sz val="10"/>
        <color theme="5"/>
        <rFont val="等线"/>
        <family val="2"/>
        <scheme val="minor"/>
      </rPr>
      <t>100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</si>
  <si>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=COUNTIF(C4:C13,</t>
    </r>
    <r>
      <rPr>
        <i/>
        <sz val="10"/>
        <color theme="5"/>
        <rFont val="等线"/>
        <family val="2"/>
        <scheme val="minor"/>
      </rPr>
      <t>"6/10/2023"</t>
    </r>
    <r>
      <rPr>
        <i/>
        <sz val="10"/>
        <color theme="0" tint="-0.499984740745262"/>
        <rFont val="等线"/>
        <family val="2"/>
        <scheme val="minor"/>
      </rPr>
      <t>)</t>
    </r>
  </si>
  <si>
    <t>*</t>
  </si>
  <si>
    <t>L*</t>
  </si>
  <si>
    <t>Lisabella</t>
  </si>
  <si>
    <t>L???</t>
  </si>
  <si>
    <t>*cy</t>
  </si>
  <si>
    <t>???y</t>
  </si>
  <si>
    <t>~*</t>
  </si>
  <si>
    <r>
      <t>=COUNTIF(A4:A13,</t>
    </r>
    <r>
      <rPr>
        <i/>
        <sz val="10"/>
        <color theme="5"/>
        <rFont val="等线"/>
        <family val="2"/>
        <scheme val="minor"/>
      </rPr>
      <t>"L*"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</si>
  <si>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"L???"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</si>
  <si>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"*cy"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</si>
  <si>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"???y"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</si>
  <si>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"~*"</t>
    </r>
    <r>
      <rPr>
        <i/>
        <sz val="10"/>
        <color theme="0" tint="-0.499984740745262"/>
        <rFont val="等线"/>
        <family val="2"/>
        <scheme val="minor"/>
      </rPr>
      <t>)</t>
    </r>
  </si>
  <si>
    <t>*u*</t>
  </si>
  <si>
    <r>
      <t>=COUNTIF(A4:A13,</t>
    </r>
    <r>
      <rPr>
        <i/>
        <sz val="10"/>
        <color theme="5"/>
        <rFont val="等线"/>
        <family val="2"/>
        <scheme val="minor"/>
      </rPr>
      <t>"*u*"</t>
    </r>
    <r>
      <rPr>
        <i/>
        <sz val="10"/>
        <color theme="0" tint="-0.499984740745262"/>
        <rFont val="等线"/>
        <family val="2"/>
        <scheme val="minor"/>
      </rPr>
      <t>)</t>
    </r>
  </si>
  <si>
    <t>Orange</t>
  </si>
  <si>
    <t>Lemon</t>
  </si>
  <si>
    <t>Litchi</t>
  </si>
  <si>
    <t>Number</t>
  </si>
  <si>
    <t>Greater than 5</t>
  </si>
  <si>
    <t>Less than 5</t>
  </si>
  <si>
    <t>Equal to 5</t>
  </si>
  <si>
    <t>Not eqaul to 5</t>
  </si>
  <si>
    <t>Greater than or equal to 5</t>
  </si>
  <si>
    <t>Less than or equal to 5</t>
  </si>
  <si>
    <r>
      <t>=COUNTIF(A4:A13,</t>
    </r>
    <r>
      <rPr>
        <i/>
        <sz val="10"/>
        <color theme="5"/>
        <rFont val="等线"/>
        <family val="2"/>
        <scheme val="minor"/>
      </rPr>
      <t>"&gt;5"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</si>
  <si>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"&lt;5"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</si>
  <si>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"=5"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</si>
  <si>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"&lt;&gt;5"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</si>
  <si>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"&gt;=5"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</si>
  <si>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"&lt;=5"</t>
    </r>
    <r>
      <rPr>
        <i/>
        <sz val="10"/>
        <color theme="0" tint="-0.499984740745262"/>
        <rFont val="等线"/>
        <family val="2"/>
        <scheme val="minor"/>
      </rPr>
      <t>)</t>
    </r>
  </si>
  <si>
    <t>Greater than 6/17/2023</t>
  </si>
  <si>
    <t>Equal to 6/17/2023</t>
  </si>
  <si>
    <t>Less than or equal to  6/17/2023</t>
  </si>
  <si>
    <t>Date</t>
  </si>
  <si>
    <t>Greater than today</t>
  </si>
  <si>
    <t>Equal to today</t>
  </si>
  <si>
    <t>Less than a week from today</t>
  </si>
  <si>
    <t>Product</t>
  </si>
  <si>
    <t>Criteria (Or)</t>
  </si>
  <si>
    <t xml:space="preserve">Banana </t>
  </si>
  <si>
    <t>Criteria (And)</t>
  </si>
  <si>
    <r>
      <t>=COUNTIF(A4:A13,</t>
    </r>
    <r>
      <rPr>
        <i/>
        <sz val="10"/>
        <color theme="5"/>
        <rFont val="等线"/>
        <family val="2"/>
        <scheme val="minor"/>
      </rPr>
      <t>"=6/17/2023"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</si>
  <si>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=COUNTIF(A4:A13',</t>
    </r>
    <r>
      <rPr>
        <i/>
        <sz val="10"/>
        <color theme="5"/>
        <rFont val="等线"/>
        <family val="2"/>
        <scheme val="minor"/>
      </rPr>
      <t>"&lt;=6/17/2023"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</si>
  <si>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"="&amp;TODAY()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</si>
  <si>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"&gt;"&amp;TODAY()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</si>
  <si>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=COUNTIF(A4:A13,</t>
    </r>
    <r>
      <rPr>
        <i/>
        <sz val="10"/>
        <color theme="5"/>
        <rFont val="等线"/>
        <family val="2"/>
        <scheme val="minor"/>
      </rPr>
      <t>"&gt;"&amp;TODAY()-7</t>
    </r>
    <r>
      <rPr>
        <i/>
        <sz val="10"/>
        <color theme="0" tint="-0.499984740745262"/>
        <rFont val="等线"/>
        <family val="2"/>
        <scheme val="minor"/>
      </rPr>
      <t>)</t>
    </r>
  </si>
  <si>
    <t>If Duplicate</t>
  </si>
  <si>
    <t>Unique</t>
  </si>
  <si>
    <t>Duplicate</t>
  </si>
  <si>
    <t>Quantity</t>
  </si>
  <si>
    <r>
      <t>=COUNTIF(A4:A11,</t>
    </r>
    <r>
      <rPr>
        <i/>
        <sz val="10"/>
        <color theme="5"/>
        <rFont val="等线"/>
        <family val="2"/>
        <scheme val="minor"/>
      </rPr>
      <t>"&lt;&gt;"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</si>
  <si>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=COUNTIF(A4:A11,</t>
    </r>
    <r>
      <rPr>
        <i/>
        <sz val="10"/>
        <color theme="5"/>
        <rFont val="等线"/>
        <family val="2"/>
        <scheme val="minor"/>
      </rPr>
      <t>""</t>
    </r>
    <r>
      <rPr>
        <i/>
        <sz val="10"/>
        <color theme="0" tint="-0.499984740745262"/>
        <rFont val="等线"/>
        <family val="2"/>
        <scheme val="minor"/>
      </rPr>
      <t>)</t>
    </r>
  </si>
  <si>
    <t>Not empty</t>
  </si>
  <si>
    <t>Empty</t>
  </si>
  <si>
    <t>Data</t>
  </si>
  <si>
    <t>AA-1</t>
  </si>
  <si>
    <t>Pear</t>
  </si>
  <si>
    <t>Text string</t>
  </si>
  <si>
    <t>Numbers only</t>
  </si>
  <si>
    <r>
      <t>=COUNTIF(A4:A13,</t>
    </r>
    <r>
      <rPr>
        <i/>
        <sz val="10"/>
        <color theme="5"/>
        <rFont val="等线"/>
        <family val="2"/>
        <scheme val="minor"/>
      </rPr>
      <t>"&gt;6/17/2023"</t>
    </r>
    <r>
      <rPr>
        <i/>
        <sz val="10"/>
        <color theme="0" tint="-0.499984740745262"/>
        <rFont val="等线"/>
        <family val="2"/>
        <scheme val="minor"/>
      </rPr>
      <t>)</t>
    </r>
  </si>
  <si>
    <t>Less than 10</t>
  </si>
  <si>
    <r>
      <t>=COUNTIF(B4:B13,</t>
    </r>
    <r>
      <rPr>
        <i/>
        <sz val="10"/>
        <color theme="5"/>
        <rFont val="等线"/>
        <family val="2"/>
        <scheme val="minor"/>
      </rPr>
      <t>"FALSE"</t>
    </r>
    <r>
      <rPr>
        <i/>
        <sz val="10"/>
        <color theme="0" tint="-0.499984740745262"/>
        <rFont val="等线"/>
        <family val="2"/>
        <scheme val="minor"/>
      </rPr>
      <t>)</t>
    </r>
  </si>
  <si>
    <r>
      <t>=COUNTIF(B4:B13,</t>
    </r>
    <r>
      <rPr>
        <i/>
        <sz val="10"/>
        <color theme="5"/>
        <rFont val="等线"/>
        <family val="2"/>
        <scheme val="minor"/>
      </rPr>
      <t>"TRUE"</t>
    </r>
    <r>
      <rPr>
        <i/>
        <sz val="10"/>
        <color theme="0" tint="-0.499984740745262"/>
        <rFont val="等线"/>
        <family val="2"/>
        <scheme val="minor"/>
      </rPr>
      <t>)</t>
    </r>
  </si>
  <si>
    <t>COUNTIF Function: Syntax and Arguments</t>
  </si>
  <si>
    <t>Sheet Index</t>
  </si>
  <si>
    <t>COUNTIF Mastery: 8 Essential Excel Examples You Need Know</t>
  </si>
  <si>
    <r>
      <t xml:space="preserve">                                                            Overview
</t>
    </r>
    <r>
      <rPr>
        <sz val="11"/>
        <color theme="1"/>
        <rFont val="等线"/>
        <family val="2"/>
        <scheme val="minor"/>
      </rPr>
      <t xml:space="preserve">This workbook serves as a practical guide, illustrating how to use the COUNTIF function in 8 distinct scenarios. For a detailed walkthrough of each operation, we invite you to explore the associated tutorial: </t>
    </r>
  </si>
  <si>
    <t>Countif function: syntax and arguments</t>
  </si>
  <si>
    <t>Countif cells with specific text  (exact match)</t>
  </si>
  <si>
    <t>Countif cells are not blank or blank</t>
  </si>
  <si>
    <t>Countif cells contain texts or numbers only</t>
  </si>
  <si>
    <t>Countif datse are greater than less than</t>
  </si>
  <si>
    <t>Countif numbers are greater than less than</t>
  </si>
  <si>
    <t>Countif dates are greater than today</t>
  </si>
  <si>
    <t>Countif cells with multiple criteria (or)</t>
  </si>
  <si>
    <t>Countif cells with multiple criteria (and)</t>
  </si>
  <si>
    <t>Countif cells are unique or duplicate</t>
  </si>
  <si>
    <t>Count if cells with specific text (exact match)</t>
  </si>
  <si>
    <t>Count if cells are not blank or blank</t>
  </si>
  <si>
    <t>Count if cells contain texts or numbers only</t>
  </si>
  <si>
    <t>Count if numbers are greater than/less than/equal to</t>
  </si>
  <si>
    <t xml:space="preserve">
Count if dates are greater than/less than/equal to</t>
  </si>
  <si>
    <t>Count if dates are greater than/less than today</t>
  </si>
  <si>
    <t>Count if cells with multiple criteria (or)</t>
  </si>
  <si>
    <t>Count if cells with multiple criteria (and)</t>
  </si>
  <si>
    <t>Count if cells are unique or duplicate values</t>
  </si>
  <si>
    <t>Countif cells contain specific text (partial match)</t>
    <phoneticPr fontId="9" type="noConversion"/>
  </si>
  <si>
    <t>Count if cells contain specific text (partial match)</t>
    <phoneticPr fontId="9" type="noConversion"/>
  </si>
  <si>
    <r>
      <t>=COUNTIF(A4:A11,</t>
    </r>
    <r>
      <rPr>
        <i/>
        <sz val="10"/>
        <color theme="5"/>
        <rFont val="等线"/>
        <family val="2"/>
        <scheme val="minor"/>
      </rPr>
      <t>"*"</t>
    </r>
    <r>
      <rPr>
        <i/>
        <sz val="10"/>
        <color theme="0" tint="-0.499984740745262"/>
        <rFont val="等线"/>
        <family val="2"/>
        <scheme val="minor"/>
      </rPr>
      <t>)</t>
    </r>
    <phoneticPr fontId="9" type="noConversion"/>
  </si>
  <si>
    <r>
      <t>=COUNTIF(A4:A11,</t>
    </r>
    <r>
      <rPr>
        <i/>
        <sz val="10"/>
        <color theme="5"/>
        <rFont val="等线"/>
        <family val="2"/>
        <scheme val="minor"/>
      </rPr>
      <t>"&lt;&gt;"&amp;"*"</t>
    </r>
    <r>
      <rPr>
        <i/>
        <sz val="10"/>
        <color theme="0" tint="-0.499984740745262"/>
        <rFont val="等线"/>
        <family val="2"/>
        <scheme val="minor"/>
      </rPr>
      <t>)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</si>
</sst>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i/>
      <sz val="10"/>
      <color theme="0" tint="-0.499984740745262"/>
      <name val="等线"/>
      <family val="2"/>
      <scheme val="minor"/>
    </font>
    <font>
      <i/>
      <sz val="10"/>
      <color theme="5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u/>
      <sz val="11"/>
      <color theme="10"/>
      <name val="等线"/>
      <family val="2"/>
      <scheme val="minor"/>
    </font>
    <font>
      <u/>
      <sz val="11"/>
      <color indexed="12"/>
      <name val="等线"/>
      <family val="2"/>
      <scheme val="minor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1" fillId="0" borderId="0" xfId="0" quotePrefix="1" applyFont="1"/>
    <xf numFmtId="0" fontId="4" fillId="2" borderId="1" xfId="1" applyFill="1" applyBorder="1"/>
    <xf numFmtId="0" fontId="4" fillId="0" borderId="0" xfId="1"/>
    <xf numFmtId="0" fontId="4" fillId="3" borderId="1" xfId="1" applyFill="1" applyBorder="1"/>
    <xf numFmtId="0" fontId="4" fillId="0" borderId="1" xfId="1" applyBorder="1"/>
    <xf numFmtId="0" fontId="4" fillId="4" borderId="1" xfId="1" applyFill="1" applyBorder="1"/>
    <xf numFmtId="14" fontId="4" fillId="0" borderId="1" xfId="1" applyNumberFormat="1" applyBorder="1"/>
    <xf numFmtId="0" fontId="1" fillId="0" borderId="0" xfId="1" quotePrefix="1" applyFont="1"/>
    <xf numFmtId="49" fontId="1" fillId="0" borderId="0" xfId="1" quotePrefix="1" applyNumberFormat="1" applyFont="1"/>
    <xf numFmtId="0" fontId="3" fillId="0" borderId="1" xfId="1" applyFont="1" applyBorder="1" applyAlignment="1">
      <alignment horizontal="center" vertical="center"/>
    </xf>
    <xf numFmtId="0" fontId="3" fillId="0" borderId="1" xfId="1" quotePrefix="1" applyFont="1" applyBorder="1" applyAlignment="1">
      <alignment horizontal="center"/>
    </xf>
    <xf numFmtId="14" fontId="4" fillId="5" borderId="1" xfId="1" applyNumberFormat="1" applyFill="1" applyBorder="1"/>
    <xf numFmtId="0" fontId="4" fillId="6" borderId="1" xfId="1" applyFill="1" applyBorder="1"/>
    <xf numFmtId="0" fontId="3" fillId="0" borderId="1" xfId="1" applyFont="1" applyBorder="1" applyAlignment="1">
      <alignment horizontal="center"/>
    </xf>
    <xf numFmtId="0" fontId="4" fillId="0" borderId="1" xfId="1" quotePrefix="1" applyBorder="1"/>
    <xf numFmtId="0" fontId="0" fillId="7" borderId="1" xfId="0" applyFill="1" applyBorder="1"/>
    <xf numFmtId="0" fontId="4" fillId="0" borderId="0" xfId="1" applyAlignment="1">
      <alignment horizontal="center" vertical="center"/>
    </xf>
    <xf numFmtId="0" fontId="6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9" fontId="8" fillId="0" borderId="0" xfId="2" applyNumberFormat="1" applyFont="1" applyAlignment="1">
      <alignment vertical="center"/>
    </xf>
    <xf numFmtId="0" fontId="7" fillId="0" borderId="0" xfId="2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</cellXfs>
  <cellStyles count="3">
    <cellStyle name="Normal 2" xfId="1" xr:uid="{23D72916-E692-4C9C-93B5-B5D940E00AC2}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tendoffice.com/download/kutools-for-excel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69275</xdr:colOff>
      <xdr:row>2</xdr:row>
      <xdr:rowOff>138545</xdr:rowOff>
    </xdr:from>
    <xdr:to>
      <xdr:col>8</xdr:col>
      <xdr:colOff>43296</xdr:colOff>
      <xdr:row>15</xdr:row>
      <xdr:rowOff>17319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DD3E700E-1DEF-28E2-FEA9-FCF8FCECC1CF}"/>
            </a:ext>
          </a:extLst>
        </xdr:cNvPr>
        <xdr:cNvGrpSpPr/>
      </xdr:nvGrpSpPr>
      <xdr:grpSpPr>
        <a:xfrm>
          <a:off x="5954859" y="1296265"/>
          <a:ext cx="4782703" cy="2317463"/>
          <a:chOff x="5195457" y="1065067"/>
          <a:chExt cx="4216976" cy="2381251"/>
        </a:xfrm>
      </xdr:grpSpPr>
      <xdr:sp macro="" textlink="">
        <xdr:nvSpPr>
          <xdr:cNvPr id="2" name="Flowchart: Alternate Process 1">
            <a:extLst>
              <a:ext uri="{FF2B5EF4-FFF2-40B4-BE49-F238E27FC236}">
                <a16:creationId xmlns:a16="http://schemas.microsoft.com/office/drawing/2014/main" id="{9D628886-838A-E340-9E67-85EFA5A0DD9F}"/>
              </a:ext>
            </a:extLst>
          </xdr:cNvPr>
          <xdr:cNvSpPr/>
        </xdr:nvSpPr>
        <xdr:spPr>
          <a:xfrm>
            <a:off x="5195457" y="1065067"/>
            <a:ext cx="4216976" cy="2381251"/>
          </a:xfrm>
          <a:prstGeom prst="flowChartAlternateProcess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515B571-2135-E691-B5B0-0FE33305F30B}"/>
              </a:ext>
            </a:extLst>
          </xdr:cNvPr>
          <xdr:cNvSpPr txBox="1"/>
        </xdr:nvSpPr>
        <xdr:spPr>
          <a:xfrm>
            <a:off x="5463886" y="1394113"/>
            <a:ext cx="3732069" cy="1350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/>
              <a:t>Excel Just Got a Power Up!</a:t>
            </a:r>
          </a:p>
          <a:p>
            <a:r>
              <a:rPr lang="en-US" sz="1200" i="1" spc="10" baseline="0"/>
              <a:t>Unlock the hidden potential of your spreadsheets with Kutools for Excel! This dynamic tool elevates your Excel game with over 300 advanced functions. Merge, split, compare and more in just a few clicks. Take control of your data like never before. Ready to experience it?</a:t>
            </a:r>
          </a:p>
          <a:p>
            <a:endParaRPr lang="en-US" sz="1200" i="1" spc="10" baseline="0"/>
          </a:p>
        </xdr:txBody>
      </xdr:sp>
      <xdr:sp macro="" textlink="">
        <xdr:nvSpPr>
          <xdr:cNvPr id="4" name="Flowchart: Proces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6878420-6151-237C-31D0-3BC9E8EDD541}"/>
              </a:ext>
            </a:extLst>
          </xdr:cNvPr>
          <xdr:cNvSpPr/>
        </xdr:nvSpPr>
        <xdr:spPr>
          <a:xfrm>
            <a:off x="5541817" y="2779568"/>
            <a:ext cx="3489613" cy="372341"/>
          </a:xfrm>
          <a:prstGeom prst="flowChartProcess">
            <a:avLst/>
          </a:prstGeom>
          <a:solidFill>
            <a:schemeClr val="accent1">
              <a:lumMod val="50000"/>
            </a:schemeClr>
          </a:solidFill>
        </xdr:spPr>
        <xdr:style>
          <a:lnRef idx="3">
            <a:schemeClr val="lt1"/>
          </a:lnRef>
          <a:fillRef idx="1">
            <a:schemeClr val="accent5"/>
          </a:fillRef>
          <a:effectRef idx="1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4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Download Now and Turbocharge Your Excel!</a:t>
            </a:r>
            <a:endParaRPr lang="en-US" sz="1400" b="1" i="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25978</xdr:colOff>
      <xdr:row>13</xdr:row>
      <xdr:rowOff>181841</xdr:rowOff>
    </xdr:from>
    <xdr:to>
      <xdr:col>0</xdr:col>
      <xdr:colOff>675410</xdr:colOff>
      <xdr:row>15</xdr:row>
      <xdr:rowOff>17318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7482621-56A5-4B41-81F4-F52E8B0369A7}"/>
            </a:ext>
          </a:extLst>
        </xdr:cNvPr>
        <xdr:cNvSpPr/>
      </xdr:nvSpPr>
      <xdr:spPr>
        <a:xfrm>
          <a:off x="25978" y="2658341"/>
          <a:ext cx="649432" cy="216477"/>
        </a:xfrm>
        <a:prstGeom prst="rect">
          <a:avLst/>
        </a:prstGeom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Range</a:t>
          </a:r>
        </a:p>
      </xdr:txBody>
    </xdr:sp>
    <xdr:clientData/>
  </xdr:twoCellAnchor>
  <xdr:twoCellAnchor>
    <xdr:from>
      <xdr:col>3</xdr:col>
      <xdr:colOff>25977</xdr:colOff>
      <xdr:row>4</xdr:row>
      <xdr:rowOff>181841</xdr:rowOff>
    </xdr:from>
    <xdr:to>
      <xdr:col>3</xdr:col>
      <xdr:colOff>675409</xdr:colOff>
      <xdr:row>6</xdr:row>
      <xdr:rowOff>17318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7C2A44A-3D45-46AB-8D39-5DDEF31FA7F1}"/>
            </a:ext>
          </a:extLst>
        </xdr:cNvPr>
        <xdr:cNvSpPr/>
      </xdr:nvSpPr>
      <xdr:spPr>
        <a:xfrm>
          <a:off x="2226252" y="943841"/>
          <a:ext cx="649432" cy="216477"/>
        </a:xfrm>
        <a:prstGeom prst="rect">
          <a:avLst/>
        </a:prstGeom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Criteria</a:t>
          </a:r>
        </a:p>
      </xdr:txBody>
    </xdr:sp>
    <xdr:clientData/>
  </xdr:twoCellAnchor>
  <xdr:twoCellAnchor>
    <xdr:from>
      <xdr:col>4</xdr:col>
      <xdr:colOff>43296</xdr:colOff>
      <xdr:row>4</xdr:row>
      <xdr:rowOff>181841</xdr:rowOff>
    </xdr:from>
    <xdr:to>
      <xdr:col>4</xdr:col>
      <xdr:colOff>692728</xdr:colOff>
      <xdr:row>6</xdr:row>
      <xdr:rowOff>17318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6FAC526-BE2C-449C-A839-D9207FFC897F}"/>
            </a:ext>
          </a:extLst>
        </xdr:cNvPr>
        <xdr:cNvSpPr/>
      </xdr:nvSpPr>
      <xdr:spPr>
        <a:xfrm>
          <a:off x="2976996" y="943841"/>
          <a:ext cx="649432" cy="216477"/>
        </a:xfrm>
        <a:prstGeom prst="rect">
          <a:avLst/>
        </a:prstGeom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Result</a:t>
          </a:r>
        </a:p>
      </xdr:txBody>
    </xdr:sp>
    <xdr:clientData/>
  </xdr:twoCellAnchor>
  <xdr:twoCellAnchor>
    <xdr:from>
      <xdr:col>0</xdr:col>
      <xdr:colOff>350694</xdr:colOff>
      <xdr:row>13</xdr:row>
      <xdr:rowOff>8659</xdr:rowOff>
    </xdr:from>
    <xdr:to>
      <xdr:col>0</xdr:col>
      <xdr:colOff>355023</xdr:colOff>
      <xdr:row>13</xdr:row>
      <xdr:rowOff>181841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2A6F645-560F-4F4E-AE9B-82946F164DEF}"/>
            </a:ext>
          </a:extLst>
        </xdr:cNvPr>
        <xdr:cNvCxnSpPr>
          <a:stCxn id="2" idx="0"/>
        </xdr:cNvCxnSpPr>
      </xdr:nvCxnSpPr>
      <xdr:spPr>
        <a:xfrm flipV="1">
          <a:off x="350694" y="2485159"/>
          <a:ext cx="4329" cy="1731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355023</xdr:colOff>
      <xdr:row>4</xdr:row>
      <xdr:rowOff>8659</xdr:rowOff>
    </xdr:from>
    <xdr:to>
      <xdr:col>3</xdr:col>
      <xdr:colOff>359352</xdr:colOff>
      <xdr:row>4</xdr:row>
      <xdr:rowOff>181841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00AF70B-F632-4968-B511-17EE14B1CA00}"/>
            </a:ext>
          </a:extLst>
        </xdr:cNvPr>
        <xdr:cNvCxnSpPr/>
      </xdr:nvCxnSpPr>
      <xdr:spPr>
        <a:xfrm flipV="1">
          <a:off x="2555298" y="770659"/>
          <a:ext cx="4329" cy="1731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372342</xdr:colOff>
      <xdr:row>4</xdr:row>
      <xdr:rowOff>8659</xdr:rowOff>
    </xdr:from>
    <xdr:to>
      <xdr:col>4</xdr:col>
      <xdr:colOff>376671</xdr:colOff>
      <xdr:row>4</xdr:row>
      <xdr:rowOff>181841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F948079-2DA9-40E1-89DF-892338A81097}"/>
            </a:ext>
          </a:extLst>
        </xdr:cNvPr>
        <xdr:cNvCxnSpPr/>
      </xdr:nvCxnSpPr>
      <xdr:spPr>
        <a:xfrm flipV="1">
          <a:off x="3306042" y="770659"/>
          <a:ext cx="4329" cy="1731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138545</xdr:colOff>
      <xdr:row>9</xdr:row>
      <xdr:rowOff>129886</xdr:rowOff>
    </xdr:from>
    <xdr:to>
      <xdr:col>1</xdr:col>
      <xdr:colOff>796636</xdr:colOff>
      <xdr:row>11</xdr:row>
      <xdr:rowOff>103909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946DD7E4-1567-425D-994D-EDF79CE05AAB}"/>
            </a:ext>
          </a:extLst>
        </xdr:cNvPr>
        <xdr:cNvSpPr/>
      </xdr:nvSpPr>
      <xdr:spPr>
        <a:xfrm>
          <a:off x="1071995" y="1844386"/>
          <a:ext cx="658091" cy="355023"/>
        </a:xfrm>
        <a:prstGeom prst="wedgeRoundRectCallout">
          <a:avLst>
            <a:gd name="adj1" fmla="val -68202"/>
            <a:gd name="adj2" fmla="val 55183"/>
            <a:gd name="adj3" fmla="val 16667"/>
          </a:avLst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Today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xtendoffice.com/documents/excel/7369-countif-excel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EAD5-16CA-4B83-9899-F2D0EC003CBB}">
  <dimension ref="A1:E15"/>
  <sheetViews>
    <sheetView zoomScale="110" zoomScaleNormal="110" workbookViewId="0">
      <selection activeCell="A7" sqref="A7"/>
    </sheetView>
  </sheetViews>
  <sheetFormatPr defaultRowHeight="14.25" x14ac:dyDescent="0.2"/>
  <cols>
    <col min="1" max="1" width="77.125" customWidth="1"/>
  </cols>
  <sheetData>
    <row r="1" spans="1:5" ht="72" customHeight="1" x14ac:dyDescent="0.2">
      <c r="A1" s="24" t="s">
        <v>86</v>
      </c>
    </row>
    <row r="2" spans="1:5" ht="18.75" customHeight="1" x14ac:dyDescent="0.2">
      <c r="A2" s="23" t="s">
        <v>85</v>
      </c>
    </row>
    <row r="3" spans="1:5" ht="17.25" customHeight="1" x14ac:dyDescent="0.2"/>
    <row r="4" spans="1:5" x14ac:dyDescent="0.2">
      <c r="A4" s="21" t="s">
        <v>84</v>
      </c>
    </row>
    <row r="5" spans="1:5" x14ac:dyDescent="0.2">
      <c r="A5" s="22" t="s">
        <v>87</v>
      </c>
    </row>
    <row r="6" spans="1:5" x14ac:dyDescent="0.2">
      <c r="A6" s="22" t="s">
        <v>88</v>
      </c>
    </row>
    <row r="7" spans="1:5" x14ac:dyDescent="0.2">
      <c r="A7" s="22" t="s">
        <v>106</v>
      </c>
    </row>
    <row r="8" spans="1:5" x14ac:dyDescent="0.2">
      <c r="A8" s="22" t="s">
        <v>89</v>
      </c>
      <c r="E8" s="20"/>
    </row>
    <row r="9" spans="1:5" x14ac:dyDescent="0.2">
      <c r="A9" s="22" t="s">
        <v>90</v>
      </c>
    </row>
    <row r="10" spans="1:5" x14ac:dyDescent="0.2">
      <c r="A10" s="22" t="s">
        <v>92</v>
      </c>
    </row>
    <row r="11" spans="1:5" x14ac:dyDescent="0.2">
      <c r="A11" s="22" t="s">
        <v>91</v>
      </c>
    </row>
    <row r="12" spans="1:5" x14ac:dyDescent="0.2">
      <c r="A12" s="22" t="s">
        <v>93</v>
      </c>
    </row>
    <row r="13" spans="1:5" x14ac:dyDescent="0.2">
      <c r="A13" s="22" t="s">
        <v>94</v>
      </c>
    </row>
    <row r="14" spans="1:5" x14ac:dyDescent="0.2">
      <c r="A14" s="22" t="s">
        <v>95</v>
      </c>
    </row>
    <row r="15" spans="1:5" x14ac:dyDescent="0.2">
      <c r="A15" s="22" t="s">
        <v>96</v>
      </c>
    </row>
  </sheetData>
  <phoneticPr fontId="9" type="noConversion"/>
  <hyperlinks>
    <hyperlink ref="A5" location="'syntax'!A1" tooltip="Activate syntax" display="'syntax'!A1" xr:uid="{B7965692-AB12-4DDB-B7BF-00400E84BD14}"/>
    <hyperlink ref="A6" location="'exact match'!A1" tooltip="Activate exact match" display="'exact match'!A1" xr:uid="{3D9E25D8-103E-4C9B-A16C-63083952B6F9}"/>
    <hyperlink ref="A7" location="'partial match'!A1" tooltip="Activate partial match" display="'partial match'!A1" xr:uid="{554EC9B8-F9E1-4E38-BE77-6DF9752F6BBF}"/>
    <hyperlink ref="A8" location="'not blank or blank'!A1" tooltip="Activate not blank or blank" display="'not blank or blank'!A1" xr:uid="{D819B489-AF5C-4168-B610-802354C030C3}"/>
    <hyperlink ref="A9" location="'texts or numbers only'!A1" tooltip="Activate texts or numbers only" display="'texts or numbers only'!A1" xr:uid="{3E4CC839-14B4-455F-9149-4D54850C67C2}"/>
    <hyperlink ref="A10" location="'number greater than less than'!A1" tooltip="Activate number greater than less than" display="'number greater than less than'!A1" xr:uid="{74532837-0285-4C38-A27A-729EC0124636}"/>
    <hyperlink ref="A11" location="'date greater than less than'!A1" tooltip="Activate date greater than less than" display="'date greater than less than'!A1" xr:uid="{B4623741-7600-4305-8B34-24F64221B304}"/>
    <hyperlink ref="A12" location="'date greater than today'!A1" tooltip="Activate date greater than today" display="'date greater than today'!A1" xr:uid="{5A17BDFB-A1F7-429D-8475-0E11E01BBA00}"/>
    <hyperlink ref="A13" location="'or'!A1" tooltip="Activate or" display="'or'!A1" xr:uid="{C11607CE-93F3-4A82-AD1C-5B10B596E010}"/>
    <hyperlink ref="A15" location="'unique and duplicate'!A1" tooltip="Activate unique and duplicate" display="'unique and duplicate'!A1" xr:uid="{CC4FCB33-4922-4F4F-A146-8F82F4A2AFA9}"/>
    <hyperlink ref="A2" r:id="rId1" xr:uid="{9F3BFDBC-E99F-4587-AD6D-CB3020D56DB4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0772-2569-4047-8CC4-780BBC07AA47}">
  <dimension ref="A1:C11"/>
  <sheetViews>
    <sheetView zoomScale="110" zoomScaleNormal="110" workbookViewId="0">
      <selection activeCell="C9" sqref="C9"/>
    </sheetView>
  </sheetViews>
  <sheetFormatPr defaultColWidth="14.25" defaultRowHeight="14.25" x14ac:dyDescent="0.2"/>
  <cols>
    <col min="1" max="2" width="14.25" style="4"/>
    <col min="3" max="3" width="13.625" style="4" customWidth="1"/>
    <col min="4" max="16384" width="14.25" style="4"/>
  </cols>
  <sheetData>
    <row r="1" spans="1:3" ht="33.75" customHeight="1" x14ac:dyDescent="0.2">
      <c r="A1" s="19" t="s">
        <v>103</v>
      </c>
    </row>
    <row r="3" spans="1:3" x14ac:dyDescent="0.2">
      <c r="A3" s="3" t="s">
        <v>57</v>
      </c>
      <c r="C3" s="5" t="s">
        <v>58</v>
      </c>
    </row>
    <row r="4" spans="1:3" x14ac:dyDescent="0.2">
      <c r="A4" s="6" t="s">
        <v>11</v>
      </c>
      <c r="C4" s="6" t="s">
        <v>13</v>
      </c>
    </row>
    <row r="5" spans="1:3" x14ac:dyDescent="0.2">
      <c r="A5" s="6" t="s">
        <v>59</v>
      </c>
      <c r="C5" s="6" t="s">
        <v>11</v>
      </c>
    </row>
    <row r="6" spans="1:3" x14ac:dyDescent="0.2">
      <c r="A6" s="6" t="s">
        <v>13</v>
      </c>
    </row>
    <row r="7" spans="1:3" x14ac:dyDescent="0.2">
      <c r="A7" s="6" t="s">
        <v>14</v>
      </c>
    </row>
    <row r="8" spans="1:3" x14ac:dyDescent="0.2">
      <c r="A8" s="6" t="s">
        <v>34</v>
      </c>
      <c r="C8" s="14" t="s">
        <v>9</v>
      </c>
    </row>
    <row r="9" spans="1:3" x14ac:dyDescent="0.2">
      <c r="A9" s="6" t="s">
        <v>35</v>
      </c>
      <c r="C9" s="11">
        <f>COUNTIF(A4:A11,"Peach")+COUNTIF(A4:A11,"Apple")</f>
        <v>3</v>
      </c>
    </row>
    <row r="10" spans="1:3" x14ac:dyDescent="0.2">
      <c r="A10" s="6" t="s">
        <v>11</v>
      </c>
    </row>
    <row r="11" spans="1:3" x14ac:dyDescent="0.2">
      <c r="A11" s="6" t="s">
        <v>36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2098-AF83-4287-8059-55CEF333A510}">
  <dimension ref="A1:D23"/>
  <sheetViews>
    <sheetView zoomScale="110" zoomScaleNormal="110" workbookViewId="0">
      <selection activeCell="C9" sqref="C9"/>
    </sheetView>
  </sheetViews>
  <sheetFormatPr defaultColWidth="15.375" defaultRowHeight="14.25" x14ac:dyDescent="0.2"/>
  <cols>
    <col min="1" max="1" width="17.875" style="4" customWidth="1"/>
    <col min="2" max="2" width="15.375" style="4"/>
    <col min="3" max="3" width="18.625" style="4" customWidth="1"/>
    <col min="4" max="9" width="15.375" style="4"/>
    <col min="10" max="10" width="17.875" style="4" customWidth="1"/>
    <col min="11" max="16384" width="15.375" style="4"/>
  </cols>
  <sheetData>
    <row r="1" spans="1:4" ht="27.75" customHeight="1" x14ac:dyDescent="0.2">
      <c r="A1" s="19" t="s">
        <v>104</v>
      </c>
    </row>
    <row r="3" spans="1:4" x14ac:dyDescent="0.2">
      <c r="A3" s="3" t="s">
        <v>57</v>
      </c>
      <c r="C3" s="5" t="s">
        <v>60</v>
      </c>
    </row>
    <row r="4" spans="1:4" x14ac:dyDescent="0.2">
      <c r="A4" s="6">
        <v>12</v>
      </c>
      <c r="C4" s="6" t="s">
        <v>38</v>
      </c>
    </row>
    <row r="5" spans="1:4" x14ac:dyDescent="0.2">
      <c r="A5" s="6">
        <v>10</v>
      </c>
      <c r="C5" s="6" t="s">
        <v>80</v>
      </c>
    </row>
    <row r="6" spans="1:4" x14ac:dyDescent="0.2">
      <c r="A6" s="6">
        <v>8</v>
      </c>
    </row>
    <row r="7" spans="1:4" x14ac:dyDescent="0.2">
      <c r="A7" s="6">
        <v>7</v>
      </c>
    </row>
    <row r="8" spans="1:4" x14ac:dyDescent="0.2">
      <c r="A8" s="6">
        <v>11</v>
      </c>
      <c r="C8" s="14" t="s">
        <v>9</v>
      </c>
    </row>
    <row r="9" spans="1:4" x14ac:dyDescent="0.2">
      <c r="A9" s="6">
        <v>5</v>
      </c>
      <c r="C9" s="15">
        <f>COUNTIF(A4:A11,"&gt;5")-COUNTIF(A4:A11,"&gt;=10")</f>
        <v>3</v>
      </c>
    </row>
    <row r="10" spans="1:4" x14ac:dyDescent="0.2">
      <c r="A10" s="6">
        <v>3</v>
      </c>
    </row>
    <row r="11" spans="1:4" x14ac:dyDescent="0.2">
      <c r="A11" s="6">
        <v>6</v>
      </c>
    </row>
    <row r="13" spans="1:4" x14ac:dyDescent="0.2">
      <c r="A13"/>
      <c r="B13"/>
      <c r="C13"/>
      <c r="D13"/>
    </row>
    <row r="14" spans="1:4" x14ac:dyDescent="0.2">
      <c r="A14"/>
      <c r="B14"/>
      <c r="C14"/>
      <c r="D14"/>
    </row>
    <row r="15" spans="1:4" x14ac:dyDescent="0.2">
      <c r="A15"/>
      <c r="B15"/>
      <c r="C15"/>
      <c r="D15"/>
    </row>
    <row r="16" spans="1:4" x14ac:dyDescent="0.2">
      <c r="A16"/>
      <c r="B16"/>
      <c r="C16"/>
      <c r="D16"/>
    </row>
    <row r="17" spans="1:4" x14ac:dyDescent="0.2">
      <c r="A17"/>
      <c r="B17"/>
      <c r="C17"/>
      <c r="D17"/>
    </row>
    <row r="18" spans="1:4" x14ac:dyDescent="0.2">
      <c r="A18"/>
      <c r="B18"/>
      <c r="C18"/>
      <c r="D18"/>
    </row>
    <row r="19" spans="1:4" x14ac:dyDescent="0.2">
      <c r="A19"/>
      <c r="B19"/>
      <c r="C19"/>
      <c r="D19"/>
    </row>
    <row r="20" spans="1:4" x14ac:dyDescent="0.2">
      <c r="A20"/>
      <c r="B20"/>
      <c r="C20"/>
      <c r="D20"/>
    </row>
    <row r="21" spans="1:4" x14ac:dyDescent="0.2">
      <c r="A21"/>
      <c r="B21"/>
      <c r="C21"/>
      <c r="D21"/>
    </row>
    <row r="22" spans="1:4" x14ac:dyDescent="0.2">
      <c r="A22"/>
      <c r="B22"/>
      <c r="C22"/>
      <c r="D22"/>
    </row>
    <row r="23" spans="1:4" x14ac:dyDescent="0.2">
      <c r="A23"/>
      <c r="B23"/>
      <c r="C23"/>
      <c r="D23"/>
    </row>
  </sheetData>
  <phoneticPr fontId="9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BBFC-A9AE-4872-83BD-9FD02D6832A7}">
  <dimension ref="A1:E13"/>
  <sheetViews>
    <sheetView zoomScale="110" zoomScaleNormal="110" workbookViewId="0">
      <selection activeCell="D4" sqref="D4"/>
    </sheetView>
  </sheetViews>
  <sheetFormatPr defaultColWidth="18.375" defaultRowHeight="14.25" x14ac:dyDescent="0.2"/>
  <cols>
    <col min="1" max="1" width="18.375" customWidth="1"/>
    <col min="3" max="3" width="10.75" customWidth="1"/>
    <col min="4" max="4" width="14.625" customWidth="1"/>
    <col min="5" max="5" width="16.75" customWidth="1"/>
  </cols>
  <sheetData>
    <row r="1" spans="1:5" ht="27.75" customHeight="1" x14ac:dyDescent="0.2">
      <c r="A1" s="25" t="s">
        <v>105</v>
      </c>
    </row>
    <row r="3" spans="1:5" x14ac:dyDescent="0.2">
      <c r="A3" s="3" t="s">
        <v>10</v>
      </c>
      <c r="B3" s="17" t="s">
        <v>66</v>
      </c>
      <c r="D3" s="5" t="s">
        <v>67</v>
      </c>
    </row>
    <row r="4" spans="1:5" x14ac:dyDescent="0.2">
      <c r="A4" s="6" t="s">
        <v>11</v>
      </c>
      <c r="B4" s="1" t="b">
        <f>COUNTIF($A$4:$A$13,A4)&gt;1</f>
        <v>1</v>
      </c>
      <c r="D4" s="6">
        <f>COUNTIF(B4:B13,"FALSE")</f>
        <v>3</v>
      </c>
      <c r="E4" s="2" t="s">
        <v>81</v>
      </c>
    </row>
    <row r="5" spans="1:5" x14ac:dyDescent="0.2">
      <c r="A5" s="6" t="s">
        <v>12</v>
      </c>
      <c r="B5" s="1" t="b">
        <f t="shared" ref="B5:B13" si="0">COUNTIF($A$4:$A$13,A5)&gt;1</f>
        <v>1</v>
      </c>
    </row>
    <row r="6" spans="1:5" x14ac:dyDescent="0.2">
      <c r="A6" s="6" t="s">
        <v>13</v>
      </c>
      <c r="B6" s="1" t="b">
        <f t="shared" si="0"/>
        <v>0</v>
      </c>
      <c r="D6" s="5" t="s">
        <v>68</v>
      </c>
    </row>
    <row r="7" spans="1:5" x14ac:dyDescent="0.2">
      <c r="A7" s="6" t="s">
        <v>11</v>
      </c>
      <c r="B7" s="1" t="b">
        <f t="shared" si="0"/>
        <v>1</v>
      </c>
      <c r="D7" s="6">
        <f>COUNTIF(B4:B13,"TRUE")</f>
        <v>7</v>
      </c>
      <c r="E7" s="2" t="s">
        <v>82</v>
      </c>
    </row>
    <row r="8" spans="1:5" x14ac:dyDescent="0.2">
      <c r="A8" s="6" t="s">
        <v>14</v>
      </c>
      <c r="B8" s="1" t="b">
        <f t="shared" si="0"/>
        <v>1</v>
      </c>
    </row>
    <row r="9" spans="1:5" x14ac:dyDescent="0.2">
      <c r="A9" s="6" t="s">
        <v>34</v>
      </c>
      <c r="B9" s="1" t="b">
        <f t="shared" si="0"/>
        <v>0</v>
      </c>
    </row>
    <row r="10" spans="1:5" x14ac:dyDescent="0.2">
      <c r="A10" s="6" t="s">
        <v>11</v>
      </c>
      <c r="B10" s="1" t="b">
        <f t="shared" si="0"/>
        <v>1</v>
      </c>
    </row>
    <row r="11" spans="1:5" x14ac:dyDescent="0.2">
      <c r="A11" s="6" t="s">
        <v>76</v>
      </c>
      <c r="B11" s="1" t="b">
        <f t="shared" si="0"/>
        <v>0</v>
      </c>
    </row>
    <row r="12" spans="1:5" x14ac:dyDescent="0.2">
      <c r="A12" s="6" t="s">
        <v>12</v>
      </c>
      <c r="B12" s="1" t="b">
        <f t="shared" si="0"/>
        <v>1</v>
      </c>
    </row>
    <row r="13" spans="1:5" x14ac:dyDescent="0.2">
      <c r="A13" s="6" t="s">
        <v>14</v>
      </c>
      <c r="B13" s="1" t="b">
        <f t="shared" si="0"/>
        <v>1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C002-0F5F-4CF0-9448-BAAB70388587}">
  <dimension ref="A1:E13"/>
  <sheetViews>
    <sheetView zoomScale="110" zoomScaleNormal="110" workbookViewId="0">
      <selection activeCell="E4" sqref="E4"/>
    </sheetView>
  </sheetViews>
  <sheetFormatPr defaultColWidth="11" defaultRowHeight="14.25" x14ac:dyDescent="0.2"/>
  <cols>
    <col min="1" max="16384" width="11" style="4"/>
  </cols>
  <sheetData>
    <row r="1" spans="1:5" ht="25.5" customHeight="1" x14ac:dyDescent="0.2">
      <c r="A1" s="19" t="s">
        <v>83</v>
      </c>
      <c r="C1" s="18"/>
    </row>
    <row r="3" spans="1:5" x14ac:dyDescent="0.2">
      <c r="A3" s="3" t="s">
        <v>0</v>
      </c>
      <c r="B3" s="3" t="s">
        <v>4</v>
      </c>
      <c r="D3" s="5" t="s">
        <v>16</v>
      </c>
      <c r="E3" s="5" t="s">
        <v>9</v>
      </c>
    </row>
    <row r="4" spans="1:5" x14ac:dyDescent="0.2">
      <c r="A4" s="6" t="s">
        <v>1</v>
      </c>
      <c r="B4" s="6">
        <v>2013</v>
      </c>
      <c r="D4" s="6" t="s">
        <v>2</v>
      </c>
      <c r="E4" s="6">
        <f>COUNTIF(A4:A13,"Judy")</f>
        <v>3</v>
      </c>
    </row>
    <row r="5" spans="1:5" x14ac:dyDescent="0.2">
      <c r="A5" s="6" t="s">
        <v>5</v>
      </c>
      <c r="B5" s="6">
        <v>2014</v>
      </c>
    </row>
    <row r="6" spans="1:5" x14ac:dyDescent="0.2">
      <c r="A6" s="7" t="s">
        <v>2</v>
      </c>
      <c r="B6" s="6">
        <v>2015</v>
      </c>
    </row>
    <row r="7" spans="1:5" x14ac:dyDescent="0.2">
      <c r="A7" s="6" t="s">
        <v>6</v>
      </c>
      <c r="B7" s="6">
        <v>2016</v>
      </c>
    </row>
    <row r="8" spans="1:5" x14ac:dyDescent="0.2">
      <c r="A8" s="7" t="s">
        <v>2</v>
      </c>
      <c r="B8" s="6">
        <v>2017</v>
      </c>
    </row>
    <row r="9" spans="1:5" x14ac:dyDescent="0.2">
      <c r="A9" s="6" t="s">
        <v>7</v>
      </c>
      <c r="B9" s="6">
        <v>2018</v>
      </c>
    </row>
    <row r="10" spans="1:5" x14ac:dyDescent="0.2">
      <c r="A10" s="6" t="s">
        <v>8</v>
      </c>
      <c r="B10" s="6">
        <v>2019</v>
      </c>
    </row>
    <row r="11" spans="1:5" x14ac:dyDescent="0.2">
      <c r="A11" s="7" t="s">
        <v>2</v>
      </c>
      <c r="B11" s="6">
        <v>2020</v>
      </c>
    </row>
    <row r="12" spans="1:5" x14ac:dyDescent="0.2">
      <c r="A12" s="6" t="s">
        <v>1</v>
      </c>
      <c r="B12" s="6">
        <v>2021</v>
      </c>
    </row>
    <row r="13" spans="1:5" x14ac:dyDescent="0.2">
      <c r="A13" s="6" t="s">
        <v>3</v>
      </c>
      <c r="B13" s="6">
        <v>2022</v>
      </c>
    </row>
  </sheetData>
  <phoneticPr fontId="9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BE4-60E4-4D49-898C-D45D39BCF754}">
  <dimension ref="A1:G13"/>
  <sheetViews>
    <sheetView zoomScale="110" zoomScaleNormal="110" workbookViewId="0">
      <selection activeCell="F4" sqref="F4"/>
    </sheetView>
  </sheetViews>
  <sheetFormatPr defaultColWidth="10.75" defaultRowHeight="14.25" x14ac:dyDescent="0.2"/>
  <cols>
    <col min="1" max="16384" width="10.75" style="4"/>
  </cols>
  <sheetData>
    <row r="1" spans="1:7" ht="27.75" customHeight="1" x14ac:dyDescent="0.2">
      <c r="A1" s="19" t="s">
        <v>97</v>
      </c>
    </row>
    <row r="3" spans="1:7" x14ac:dyDescent="0.2">
      <c r="A3" s="3" t="s">
        <v>10</v>
      </c>
      <c r="B3" s="3" t="s">
        <v>69</v>
      </c>
      <c r="C3" s="3" t="s">
        <v>15</v>
      </c>
      <c r="E3" s="5" t="s">
        <v>16</v>
      </c>
      <c r="F3" s="5" t="s">
        <v>9</v>
      </c>
    </row>
    <row r="4" spans="1:7" x14ac:dyDescent="0.2">
      <c r="A4" s="6" t="s">
        <v>11</v>
      </c>
      <c r="B4" s="6">
        <v>200</v>
      </c>
      <c r="C4" s="8">
        <v>45087</v>
      </c>
      <c r="E4" s="6" t="s">
        <v>11</v>
      </c>
      <c r="F4" s="15">
        <f>COUNTIF(A4:A13,"Apple")</f>
        <v>3</v>
      </c>
      <c r="G4" s="9" t="s">
        <v>17</v>
      </c>
    </row>
    <row r="5" spans="1:7" x14ac:dyDescent="0.2">
      <c r="A5" s="6" t="s">
        <v>12</v>
      </c>
      <c r="B5" s="6">
        <v>100</v>
      </c>
      <c r="C5" s="8">
        <v>45089</v>
      </c>
      <c r="E5" s="6">
        <v>100</v>
      </c>
      <c r="F5" s="15">
        <f>COUNTIF(B4:B13,100)</f>
        <v>5</v>
      </c>
      <c r="G5" s="9" t="s">
        <v>18</v>
      </c>
    </row>
    <row r="6" spans="1:7" x14ac:dyDescent="0.2">
      <c r="A6" s="6" t="s">
        <v>13</v>
      </c>
      <c r="B6" s="6">
        <v>100</v>
      </c>
      <c r="C6" s="8">
        <v>45087</v>
      </c>
      <c r="E6" s="8">
        <v>45087</v>
      </c>
      <c r="F6" s="15">
        <f>COUNTIF(C4:C13,"6/10/2023")</f>
        <v>4</v>
      </c>
      <c r="G6" s="9" t="s">
        <v>19</v>
      </c>
    </row>
    <row r="7" spans="1:7" x14ac:dyDescent="0.2">
      <c r="A7" s="6" t="s">
        <v>11</v>
      </c>
      <c r="B7" s="6">
        <v>150</v>
      </c>
      <c r="C7" s="8">
        <v>45088</v>
      </c>
    </row>
    <row r="8" spans="1:7" x14ac:dyDescent="0.2">
      <c r="A8" s="6" t="s">
        <v>14</v>
      </c>
      <c r="B8" s="6">
        <v>100</v>
      </c>
      <c r="C8" s="8">
        <v>45090</v>
      </c>
    </row>
    <row r="9" spans="1:7" x14ac:dyDescent="0.2">
      <c r="A9" s="6" t="s">
        <v>13</v>
      </c>
      <c r="B9" s="6">
        <v>200</v>
      </c>
      <c r="C9" s="8">
        <v>45088</v>
      </c>
    </row>
    <row r="10" spans="1:7" x14ac:dyDescent="0.2">
      <c r="A10" s="6" t="s">
        <v>11</v>
      </c>
      <c r="B10" s="6">
        <v>100</v>
      </c>
      <c r="C10" s="8">
        <v>45087</v>
      </c>
    </row>
    <row r="11" spans="1:7" x14ac:dyDescent="0.2">
      <c r="A11" s="6" t="s">
        <v>13</v>
      </c>
      <c r="B11" s="6">
        <v>150</v>
      </c>
      <c r="C11" s="8">
        <v>45091</v>
      </c>
    </row>
    <row r="12" spans="1:7" x14ac:dyDescent="0.2">
      <c r="A12" s="6" t="s">
        <v>12</v>
      </c>
      <c r="B12" s="6">
        <v>200</v>
      </c>
      <c r="C12" s="8">
        <v>45087</v>
      </c>
    </row>
    <row r="13" spans="1:7" x14ac:dyDescent="0.2">
      <c r="A13" s="6" t="s">
        <v>14</v>
      </c>
      <c r="B13" s="6">
        <v>100</v>
      </c>
      <c r="C13" s="8">
        <v>45088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72EF-54D9-42E8-A125-766CEF9D5277}">
  <dimension ref="A1:E13"/>
  <sheetViews>
    <sheetView zoomScale="110" zoomScaleNormal="110" workbookViewId="0"/>
  </sheetViews>
  <sheetFormatPr defaultColWidth="10.375" defaultRowHeight="14.25" x14ac:dyDescent="0.2"/>
  <cols>
    <col min="1" max="1" width="12.625" style="4" customWidth="1"/>
    <col min="2" max="4" width="10.375" style="4"/>
    <col min="5" max="5" width="10.375" style="4" customWidth="1"/>
    <col min="6" max="16384" width="10.375" style="4"/>
  </cols>
  <sheetData>
    <row r="1" spans="1:5" ht="26.25" customHeight="1" x14ac:dyDescent="0.2">
      <c r="A1" s="19" t="s">
        <v>107</v>
      </c>
    </row>
    <row r="3" spans="1:5" x14ac:dyDescent="0.2">
      <c r="A3" s="3" t="s">
        <v>0</v>
      </c>
      <c r="C3" s="5" t="s">
        <v>16</v>
      </c>
      <c r="D3" s="5" t="s">
        <v>9</v>
      </c>
    </row>
    <row r="4" spans="1:5" x14ac:dyDescent="0.2">
      <c r="A4" s="6" t="s">
        <v>1</v>
      </c>
      <c r="C4" s="6" t="s">
        <v>21</v>
      </c>
      <c r="D4" s="12">
        <f>COUNTIF(A4:A13,"L*")</f>
        <v>3</v>
      </c>
      <c r="E4" s="10" t="s">
        <v>27</v>
      </c>
    </row>
    <row r="5" spans="1:5" x14ac:dyDescent="0.2">
      <c r="A5" s="6" t="s">
        <v>5</v>
      </c>
      <c r="C5" s="6" t="s">
        <v>23</v>
      </c>
      <c r="D5" s="12">
        <f>COUNTIF(A4:A13,"L???")</f>
        <v>2</v>
      </c>
      <c r="E5" s="10" t="s">
        <v>28</v>
      </c>
    </row>
    <row r="6" spans="1:5" x14ac:dyDescent="0.2">
      <c r="A6" s="6" t="s">
        <v>2</v>
      </c>
      <c r="C6" s="8" t="s">
        <v>24</v>
      </c>
      <c r="D6" s="12">
        <f>COUNTIF(A4:A13,"*cy")</f>
        <v>2</v>
      </c>
      <c r="E6" s="10" t="s">
        <v>29</v>
      </c>
    </row>
    <row r="7" spans="1:5" x14ac:dyDescent="0.2">
      <c r="A7" s="6" t="s">
        <v>6</v>
      </c>
      <c r="C7" s="6" t="s">
        <v>25</v>
      </c>
      <c r="D7" s="12">
        <f>COUNTIF(A4:A13,"???y")</f>
        <v>4</v>
      </c>
      <c r="E7" s="10" t="s">
        <v>30</v>
      </c>
    </row>
    <row r="8" spans="1:5" x14ac:dyDescent="0.2">
      <c r="A8" s="6" t="s">
        <v>2</v>
      </c>
      <c r="C8" s="6" t="s">
        <v>32</v>
      </c>
      <c r="D8" s="12">
        <f>COUNTIF(A4:A13,"*u*")</f>
        <v>4</v>
      </c>
      <c r="E8" s="10" t="s">
        <v>33</v>
      </c>
    </row>
    <row r="9" spans="1:5" x14ac:dyDescent="0.2">
      <c r="A9" s="6" t="s">
        <v>7</v>
      </c>
      <c r="C9" s="6" t="s">
        <v>26</v>
      </c>
      <c r="D9" s="12">
        <f>COUNTIF(A4:A13,"~*")</f>
        <v>1</v>
      </c>
      <c r="E9" s="10" t="s">
        <v>31</v>
      </c>
    </row>
    <row r="10" spans="1:5" x14ac:dyDescent="0.2">
      <c r="A10" s="6" t="s">
        <v>20</v>
      </c>
    </row>
    <row r="11" spans="1:5" x14ac:dyDescent="0.2">
      <c r="A11" s="6" t="s">
        <v>2</v>
      </c>
    </row>
    <row r="12" spans="1:5" x14ac:dyDescent="0.2">
      <c r="A12" s="6" t="s">
        <v>22</v>
      </c>
    </row>
    <row r="13" spans="1:5" x14ac:dyDescent="0.2">
      <c r="A13" s="6" t="s">
        <v>3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D683-C8E9-4FD1-A3C5-BB911AACE3E9}">
  <dimension ref="A1:L27"/>
  <sheetViews>
    <sheetView topLeftCell="C13" zoomScale="110" zoomScaleNormal="110" workbookViewId="0">
      <selection activeCell="K24" sqref="K24"/>
    </sheetView>
  </sheetViews>
  <sheetFormatPr defaultColWidth="11.75" defaultRowHeight="14.25" x14ac:dyDescent="0.2"/>
  <cols>
    <col min="1" max="1" width="11.75" style="4"/>
    <col min="2" max="2" width="9" style="4" customWidth="1"/>
    <col min="3" max="3" width="18" style="4" customWidth="1"/>
    <col min="4" max="4" width="11.75" style="4"/>
    <col min="5" max="5" width="11.75" style="4" customWidth="1"/>
    <col min="6" max="16384" width="11.75" style="4"/>
  </cols>
  <sheetData>
    <row r="1" spans="1:5" ht="27.75" customHeight="1" x14ac:dyDescent="0.2">
      <c r="A1" s="19" t="s">
        <v>98</v>
      </c>
    </row>
    <row r="3" spans="1:5" x14ac:dyDescent="0.2">
      <c r="A3" s="3" t="s">
        <v>10</v>
      </c>
      <c r="C3" s="5" t="s">
        <v>16</v>
      </c>
      <c r="D3" s="5" t="s">
        <v>9</v>
      </c>
    </row>
    <row r="4" spans="1:5" x14ac:dyDescent="0.2">
      <c r="A4" s="6" t="s">
        <v>11</v>
      </c>
      <c r="C4" s="6" t="s">
        <v>72</v>
      </c>
      <c r="D4" s="11">
        <f>COUNTIF(A4:A11,"&lt;&gt;")</f>
        <v>6</v>
      </c>
      <c r="E4" s="10" t="s">
        <v>70</v>
      </c>
    </row>
    <row r="5" spans="1:5" x14ac:dyDescent="0.2">
      <c r="A5" s="6" t="s">
        <v>12</v>
      </c>
      <c r="C5" s="6" t="s">
        <v>73</v>
      </c>
      <c r="D5" s="11">
        <f>COUNTIF(A4:A11,"")</f>
        <v>2</v>
      </c>
      <c r="E5" s="10" t="s">
        <v>71</v>
      </c>
    </row>
    <row r="6" spans="1:5" x14ac:dyDescent="0.2">
      <c r="A6" s="6" t="s">
        <v>13</v>
      </c>
    </row>
    <row r="7" spans="1:5" x14ac:dyDescent="0.2">
      <c r="A7" s="6"/>
    </row>
    <row r="8" spans="1:5" x14ac:dyDescent="0.2">
      <c r="A8" s="6" t="s">
        <v>34</v>
      </c>
    </row>
    <row r="9" spans="1:5" x14ac:dyDescent="0.2">
      <c r="A9" s="6" t="s">
        <v>35</v>
      </c>
    </row>
    <row r="10" spans="1:5" x14ac:dyDescent="0.2">
      <c r="A10" s="6"/>
    </row>
    <row r="11" spans="1:5" x14ac:dyDescent="0.2">
      <c r="A11" s="6" t="s">
        <v>36</v>
      </c>
    </row>
    <row r="24" spans="12:12" x14ac:dyDescent="0.2">
      <c r="L24"/>
    </row>
    <row r="25" spans="12:12" x14ac:dyDescent="0.2">
      <c r="L25"/>
    </row>
    <row r="26" spans="12:12" x14ac:dyDescent="0.2">
      <c r="L26"/>
    </row>
    <row r="27" spans="12:12" x14ac:dyDescent="0.2">
      <c r="L27"/>
    </row>
  </sheetData>
  <phoneticPr fontId="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DD0E-397D-4E68-B846-2367CE6A8DCD}">
  <dimension ref="A1:E11"/>
  <sheetViews>
    <sheetView tabSelected="1" zoomScale="110" zoomScaleNormal="110" workbookViewId="0">
      <selection activeCell="G9" sqref="G9"/>
    </sheetView>
  </sheetViews>
  <sheetFormatPr defaultColWidth="12.625" defaultRowHeight="14.25" x14ac:dyDescent="0.2"/>
  <cols>
    <col min="2" max="2" width="10.375" customWidth="1"/>
    <col min="3" max="3" width="17.25" customWidth="1"/>
  </cols>
  <sheetData>
    <row r="1" spans="1:5" ht="29.25" customHeight="1" x14ac:dyDescent="0.2">
      <c r="A1" s="25" t="s">
        <v>99</v>
      </c>
    </row>
    <row r="3" spans="1:5" x14ac:dyDescent="0.2">
      <c r="A3" s="3" t="s">
        <v>74</v>
      </c>
      <c r="C3" s="5" t="s">
        <v>16</v>
      </c>
      <c r="D3" s="5" t="s">
        <v>9</v>
      </c>
    </row>
    <row r="4" spans="1:5" x14ac:dyDescent="0.2">
      <c r="A4" s="6" t="s">
        <v>11</v>
      </c>
      <c r="C4" s="6" t="s">
        <v>77</v>
      </c>
      <c r="D4" s="11">
        <f>COUNTIF(A4:A11,"*")</f>
        <v>5</v>
      </c>
      <c r="E4" s="10" t="s">
        <v>108</v>
      </c>
    </row>
    <row r="5" spans="1:5" x14ac:dyDescent="0.2">
      <c r="A5" s="6">
        <v>300</v>
      </c>
      <c r="C5" s="6" t="s">
        <v>78</v>
      </c>
      <c r="D5" s="11">
        <f>COUNTIF(A4:A11,"&lt;&gt;"&amp;"*")</f>
        <v>3</v>
      </c>
      <c r="E5" s="10" t="s">
        <v>109</v>
      </c>
    </row>
    <row r="6" spans="1:5" x14ac:dyDescent="0.2">
      <c r="A6" s="6" t="s">
        <v>75</v>
      </c>
    </row>
    <row r="7" spans="1:5" x14ac:dyDescent="0.2">
      <c r="A7" s="6" t="s">
        <v>76</v>
      </c>
    </row>
    <row r="8" spans="1:5" x14ac:dyDescent="0.2">
      <c r="A8" s="6" t="s">
        <v>34</v>
      </c>
    </row>
    <row r="9" spans="1:5" x14ac:dyDescent="0.2">
      <c r="A9" s="6">
        <v>100</v>
      </c>
    </row>
    <row r="10" spans="1:5" x14ac:dyDescent="0.2">
      <c r="A10" s="6">
        <v>200</v>
      </c>
    </row>
    <row r="11" spans="1:5" x14ac:dyDescent="0.2">
      <c r="A11" s="6" t="s">
        <v>36</v>
      </c>
    </row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86D9-1E26-4C48-9E8A-2B2E137809D9}">
  <dimension ref="A1:E13"/>
  <sheetViews>
    <sheetView zoomScale="110" zoomScaleNormal="110" workbookViewId="0">
      <selection activeCell="D4" sqref="D4"/>
    </sheetView>
  </sheetViews>
  <sheetFormatPr defaultColWidth="14.375" defaultRowHeight="14.25" x14ac:dyDescent="0.2"/>
  <cols>
    <col min="1" max="2" width="14.375" style="4"/>
    <col min="3" max="3" width="24.75" style="4" customWidth="1"/>
    <col min="4" max="4" width="14.375" style="4"/>
    <col min="5" max="5" width="14.375" style="4" customWidth="1"/>
    <col min="6" max="16384" width="14.375" style="4"/>
  </cols>
  <sheetData>
    <row r="1" spans="1:5" ht="30.75" customHeight="1" x14ac:dyDescent="0.2">
      <c r="A1" s="19" t="s">
        <v>100</v>
      </c>
    </row>
    <row r="3" spans="1:5" x14ac:dyDescent="0.2">
      <c r="A3" s="3" t="s">
        <v>37</v>
      </c>
      <c r="C3" s="5" t="s">
        <v>16</v>
      </c>
      <c r="D3" s="5" t="s">
        <v>9</v>
      </c>
    </row>
    <row r="4" spans="1:5" x14ac:dyDescent="0.2">
      <c r="A4" s="6">
        <v>5</v>
      </c>
      <c r="C4" s="6" t="s">
        <v>38</v>
      </c>
      <c r="D4" s="12">
        <f>COUNTIF(A4:A13,"&gt;5")</f>
        <v>4</v>
      </c>
      <c r="E4" s="10" t="s">
        <v>44</v>
      </c>
    </row>
    <row r="5" spans="1:5" x14ac:dyDescent="0.2">
      <c r="A5" s="6">
        <v>10</v>
      </c>
      <c r="C5" s="6" t="s">
        <v>39</v>
      </c>
      <c r="D5" s="12">
        <f>COUNTIF(A4:A13,"&lt;5")</f>
        <v>4</v>
      </c>
      <c r="E5" s="10" t="s">
        <v>45</v>
      </c>
    </row>
    <row r="6" spans="1:5" x14ac:dyDescent="0.2">
      <c r="A6" s="6">
        <v>2</v>
      </c>
      <c r="C6" s="16" t="s">
        <v>40</v>
      </c>
      <c r="D6" s="12">
        <f>COUNTIF(A4:A13,"=5")</f>
        <v>2</v>
      </c>
      <c r="E6" s="10" t="s">
        <v>46</v>
      </c>
    </row>
    <row r="7" spans="1:5" x14ac:dyDescent="0.2">
      <c r="A7" s="6">
        <v>11</v>
      </c>
      <c r="C7" s="6" t="s">
        <v>41</v>
      </c>
      <c r="D7" s="12">
        <f>COUNTIF(A4:A13,"&lt;&gt;5")</f>
        <v>8</v>
      </c>
      <c r="E7" s="10" t="s">
        <v>47</v>
      </c>
    </row>
    <row r="8" spans="1:5" x14ac:dyDescent="0.2">
      <c r="A8" s="6">
        <v>9</v>
      </c>
      <c r="C8" s="6" t="s">
        <v>42</v>
      </c>
      <c r="D8" s="12">
        <f>COUNTIF(A4:A13,"&gt;=5")</f>
        <v>6</v>
      </c>
      <c r="E8" s="10" t="s">
        <v>48</v>
      </c>
    </row>
    <row r="9" spans="1:5" x14ac:dyDescent="0.2">
      <c r="A9" s="6">
        <v>5</v>
      </c>
      <c r="C9" s="6" t="s">
        <v>43</v>
      </c>
      <c r="D9" s="12">
        <f>COUNTIF(A4:A13,"&lt;=5")</f>
        <v>6</v>
      </c>
      <c r="E9" s="10" t="s">
        <v>49</v>
      </c>
    </row>
    <row r="10" spans="1:5" x14ac:dyDescent="0.2">
      <c r="A10" s="6">
        <v>3</v>
      </c>
    </row>
    <row r="11" spans="1:5" x14ac:dyDescent="0.2">
      <c r="A11" s="6">
        <v>4</v>
      </c>
    </row>
    <row r="12" spans="1:5" x14ac:dyDescent="0.2">
      <c r="A12" s="6">
        <v>12</v>
      </c>
    </row>
    <row r="13" spans="1:5" x14ac:dyDescent="0.2">
      <c r="A13" s="6">
        <v>3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DAA2-09A4-4DF7-B7AD-9160B0A979EF}">
  <dimension ref="A1:E13"/>
  <sheetViews>
    <sheetView zoomScale="110" zoomScaleNormal="110" workbookViewId="0">
      <selection activeCell="D4" sqref="D4"/>
    </sheetView>
  </sheetViews>
  <sheetFormatPr defaultColWidth="15" defaultRowHeight="14.25" x14ac:dyDescent="0.2"/>
  <cols>
    <col min="1" max="1" width="15" style="4"/>
    <col min="2" max="2" width="6" style="4" customWidth="1"/>
    <col min="3" max="3" width="32.875" style="4" customWidth="1"/>
    <col min="4" max="16384" width="15" style="4"/>
  </cols>
  <sheetData>
    <row r="1" spans="1:5" ht="30" customHeight="1" x14ac:dyDescent="0.2">
      <c r="A1" s="19" t="s">
        <v>101</v>
      </c>
    </row>
    <row r="3" spans="1:5" x14ac:dyDescent="0.2">
      <c r="A3" s="3" t="s">
        <v>53</v>
      </c>
      <c r="C3" s="5" t="s">
        <v>16</v>
      </c>
      <c r="D3" s="5" t="s">
        <v>9</v>
      </c>
    </row>
    <row r="4" spans="1:5" x14ac:dyDescent="0.2">
      <c r="A4" s="8">
        <v>45087</v>
      </c>
      <c r="C4" s="6" t="s">
        <v>50</v>
      </c>
      <c r="D4" s="12">
        <f>COUNTIF(A4:A13,"&gt;6/17/2023")</f>
        <v>5</v>
      </c>
      <c r="E4" s="9" t="s">
        <v>79</v>
      </c>
    </row>
    <row r="5" spans="1:5" x14ac:dyDescent="0.2">
      <c r="A5" s="8">
        <v>45090</v>
      </c>
      <c r="C5" s="16" t="s">
        <v>51</v>
      </c>
      <c r="D5" s="12">
        <f>COUNTIF(A4:A13,"=6/17/2023")</f>
        <v>1</v>
      </c>
      <c r="E5" s="9" t="s">
        <v>61</v>
      </c>
    </row>
    <row r="6" spans="1:5" x14ac:dyDescent="0.2">
      <c r="A6" s="8">
        <v>45092</v>
      </c>
      <c r="C6" s="6" t="s">
        <v>52</v>
      </c>
      <c r="D6" s="12">
        <f>COUNTIF(A4:A13,"&lt;=6/17/2023")</f>
        <v>5</v>
      </c>
      <c r="E6" s="9" t="s">
        <v>62</v>
      </c>
    </row>
    <row r="7" spans="1:5" x14ac:dyDescent="0.2">
      <c r="A7" s="8">
        <v>45092</v>
      </c>
    </row>
    <row r="8" spans="1:5" x14ac:dyDescent="0.2">
      <c r="A8" s="8">
        <v>45094</v>
      </c>
    </row>
    <row r="9" spans="1:5" x14ac:dyDescent="0.2">
      <c r="A9" s="8">
        <v>45096</v>
      </c>
    </row>
    <row r="10" spans="1:5" x14ac:dyDescent="0.2">
      <c r="A10" s="8">
        <v>45100</v>
      </c>
    </row>
    <row r="11" spans="1:5" x14ac:dyDescent="0.2">
      <c r="A11" s="8">
        <v>45101</v>
      </c>
    </row>
    <row r="12" spans="1:5" x14ac:dyDescent="0.2">
      <c r="A12" s="8">
        <v>45106</v>
      </c>
    </row>
    <row r="13" spans="1:5" x14ac:dyDescent="0.2">
      <c r="A13" s="8">
        <v>45106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50DD-E369-439B-8A9D-E43F1B9B2A52}">
  <dimension ref="A1:E13"/>
  <sheetViews>
    <sheetView zoomScale="110" zoomScaleNormal="110" workbookViewId="0">
      <selection activeCell="D4" sqref="D4"/>
    </sheetView>
  </sheetViews>
  <sheetFormatPr defaultColWidth="14" defaultRowHeight="14.25" x14ac:dyDescent="0.2"/>
  <cols>
    <col min="1" max="2" width="14" style="4"/>
    <col min="3" max="3" width="29.25" style="4" bestFit="1" customWidth="1"/>
    <col min="4" max="16384" width="14" style="4"/>
  </cols>
  <sheetData>
    <row r="1" spans="1:5" ht="30.75" customHeight="1" x14ac:dyDescent="0.2">
      <c r="A1" s="19" t="s">
        <v>102</v>
      </c>
    </row>
    <row r="3" spans="1:5" x14ac:dyDescent="0.2">
      <c r="A3" s="3" t="s">
        <v>53</v>
      </c>
      <c r="C3" s="5" t="s">
        <v>16</v>
      </c>
      <c r="D3" s="5" t="s">
        <v>9</v>
      </c>
    </row>
    <row r="4" spans="1:5" x14ac:dyDescent="0.2">
      <c r="A4" s="8">
        <f ca="1">TODAY()-9</f>
        <v>45119</v>
      </c>
      <c r="C4" s="6" t="s">
        <v>54</v>
      </c>
      <c r="D4" s="12">
        <f ca="1">COUNTIF(A4:A13,"&gt;"&amp;TODAY())</f>
        <v>3</v>
      </c>
      <c r="E4" s="9" t="s">
        <v>64</v>
      </c>
    </row>
    <row r="5" spans="1:5" x14ac:dyDescent="0.2">
      <c r="A5" s="8">
        <f ca="1">TODAY()-8</f>
        <v>45120</v>
      </c>
      <c r="C5" s="16" t="s">
        <v>55</v>
      </c>
      <c r="D5" s="12">
        <f ca="1">COUNTIF(A4:A13,"="&amp;TODAY())</f>
        <v>1</v>
      </c>
      <c r="E5" s="9" t="s">
        <v>63</v>
      </c>
    </row>
    <row r="6" spans="1:5" x14ac:dyDescent="0.2">
      <c r="A6" s="8">
        <f ca="1">TODAY()-6</f>
        <v>45122</v>
      </c>
      <c r="C6" s="6" t="s">
        <v>56</v>
      </c>
      <c r="D6" s="12">
        <f ca="1">COUNTIF(A4:A13,"&gt;"&amp;TODAY()-7)</f>
        <v>7</v>
      </c>
      <c r="E6" s="9" t="s">
        <v>65</v>
      </c>
    </row>
    <row r="7" spans="1:5" x14ac:dyDescent="0.2">
      <c r="A7" s="8">
        <f ca="1">TODAY()-3</f>
        <v>45125</v>
      </c>
    </row>
    <row r="8" spans="1:5" x14ac:dyDescent="0.2">
      <c r="A8" s="8">
        <f ca="1">TODAY()-2</f>
        <v>45126</v>
      </c>
    </row>
    <row r="9" spans="1:5" x14ac:dyDescent="0.2">
      <c r="A9" s="8">
        <f ca="1">TODAY()+1</f>
        <v>45129</v>
      </c>
    </row>
    <row r="10" spans="1:5" x14ac:dyDescent="0.2">
      <c r="A10" s="8">
        <f ca="1">TODAY()+7</f>
        <v>45135</v>
      </c>
    </row>
    <row r="11" spans="1:5" x14ac:dyDescent="0.2">
      <c r="A11" s="8">
        <f ca="1">TODAY()-11</f>
        <v>45117</v>
      </c>
    </row>
    <row r="12" spans="1:5" x14ac:dyDescent="0.2">
      <c r="A12" s="13">
        <f ca="1">TODAY()</f>
        <v>45128</v>
      </c>
    </row>
    <row r="13" spans="1:5" x14ac:dyDescent="0.2">
      <c r="A13" s="8">
        <f ca="1">TODAY()+10</f>
        <v>45138</v>
      </c>
    </row>
  </sheetData>
  <phoneticPr fontId="9" type="noConversion"/>
  <pageMargins left="0.7" right="0.7" top="0.75" bottom="0.75" header="0.3" footer="0.3"/>
  <pageSetup orientation="portrait" r:id="rId1"/>
  <ignoredErrors>
    <ignoredError sqref="A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SheetIndex</vt:lpstr>
      <vt:lpstr>syntax</vt:lpstr>
      <vt:lpstr>exact match</vt:lpstr>
      <vt:lpstr>partial match</vt:lpstr>
      <vt:lpstr>not blank or blank</vt:lpstr>
      <vt:lpstr>texts or numbers only</vt:lpstr>
      <vt:lpstr>numbers greater than less than</vt:lpstr>
      <vt:lpstr>dates greater than less than</vt:lpstr>
      <vt:lpstr>date greater than today</vt:lpstr>
      <vt:lpstr>or</vt:lpstr>
      <vt:lpstr>and</vt:lpstr>
      <vt:lpstr>unique or duplicate</vt:lpstr>
      <vt:lpstr>Index_Sheet_Kutools</vt:lpstr>
      <vt:lpstr>'date greater than today'!提取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AddinsVM001</dc:creator>
  <cp:lastModifiedBy>sunflower</cp:lastModifiedBy>
  <dcterms:created xsi:type="dcterms:W3CDTF">2015-06-05T18:17:20Z</dcterms:created>
  <dcterms:modified xsi:type="dcterms:W3CDTF">2023-07-21T07:06:39Z</dcterms:modified>
</cp:coreProperties>
</file>